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hanzer\Desktop\Planovi FERIT\PLAN 2026\New folder\ZA SLANJE\"/>
    </mc:Choice>
  </mc:AlternateContent>
  <xr:revisionPtr revIDLastSave="0" documentId="13_ncr:1_{CCD794A3-C9CB-4CB8-865A-A912CD4BD3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DLOŽAK" sheetId="7" r:id="rId1"/>
    <sheet name="List1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9" i="7" l="1"/>
  <c r="E119" i="7"/>
  <c r="E118" i="7" s="1"/>
  <c r="F119" i="7"/>
  <c r="F118" i="7" s="1"/>
  <c r="G119" i="7"/>
  <c r="G118" i="7" s="1"/>
  <c r="G30" i="7"/>
  <c r="F30" i="7"/>
  <c r="F27" i="7" s="1"/>
  <c r="E30" i="7"/>
  <c r="F28" i="7"/>
  <c r="G28" i="7"/>
  <c r="G27" i="7" s="1"/>
  <c r="E28" i="7"/>
  <c r="E27" i="7" s="1"/>
  <c r="E90" i="7"/>
  <c r="E89" i="7" s="1"/>
  <c r="F90" i="7"/>
  <c r="F89" i="7" s="1"/>
  <c r="G90" i="7"/>
  <c r="G89" i="7" s="1"/>
  <c r="E50" i="7"/>
  <c r="E49" i="7" s="1"/>
  <c r="E6" i="7" s="1"/>
  <c r="F50" i="7"/>
  <c r="F49" i="7" s="1"/>
  <c r="F6" i="7" s="1"/>
  <c r="G50" i="7"/>
  <c r="G49" i="7" s="1"/>
  <c r="G6" i="7" s="1"/>
  <c r="F34" i="7"/>
  <c r="G34" i="7"/>
  <c r="E34" i="7"/>
  <c r="D116" i="7" l="1"/>
  <c r="D13" i="7"/>
  <c r="E13" i="7"/>
  <c r="F13" i="7"/>
  <c r="G13" i="7"/>
  <c r="D118" i="7"/>
  <c r="D113" i="7"/>
  <c r="D112" i="7" s="1"/>
  <c r="E113" i="7"/>
  <c r="E112" i="7" s="1"/>
  <c r="E11" i="7" s="1"/>
  <c r="F113" i="7"/>
  <c r="F112" i="7" s="1"/>
  <c r="F11" i="7" s="1"/>
  <c r="G113" i="7"/>
  <c r="G112" i="7" s="1"/>
  <c r="G11" i="7" s="1"/>
  <c r="F111" i="7" l="1"/>
  <c r="G111" i="7"/>
  <c r="E111" i="7"/>
  <c r="D111" i="7"/>
  <c r="D11" i="7"/>
  <c r="D54" i="7"/>
  <c r="E54" i="7"/>
  <c r="F54" i="7"/>
  <c r="G54" i="7"/>
  <c r="D62" i="7"/>
  <c r="E62" i="7"/>
  <c r="F62" i="7"/>
  <c r="G62" i="7"/>
  <c r="D90" i="7"/>
  <c r="D89" i="7" s="1"/>
  <c r="D80" i="7"/>
  <c r="E80" i="7"/>
  <c r="F80" i="7"/>
  <c r="G80" i="7"/>
  <c r="D85" i="7"/>
  <c r="E85" i="7"/>
  <c r="F85" i="7"/>
  <c r="G85" i="7"/>
  <c r="D75" i="7"/>
  <c r="E75" i="7"/>
  <c r="F75" i="7"/>
  <c r="G75" i="7"/>
  <c r="D67" i="7"/>
  <c r="E67" i="7"/>
  <c r="F67" i="7"/>
  <c r="G67" i="7"/>
  <c r="D47" i="7"/>
  <c r="E47" i="7"/>
  <c r="F47" i="7"/>
  <c r="G47" i="7"/>
  <c r="D42" i="7"/>
  <c r="E42" i="7"/>
  <c r="F42" i="7"/>
  <c r="G42" i="7"/>
  <c r="D34" i="7"/>
  <c r="D39" i="7"/>
  <c r="E39" i="7"/>
  <c r="F39" i="7"/>
  <c r="G39" i="7"/>
  <c r="D17" i="7"/>
  <c r="E17" i="7"/>
  <c r="F17" i="7"/>
  <c r="G17" i="7"/>
  <c r="D23" i="7"/>
  <c r="E23" i="7"/>
  <c r="F23" i="7"/>
  <c r="G23" i="7"/>
  <c r="F53" i="7" l="1"/>
  <c r="E53" i="7"/>
  <c r="D53" i="7"/>
  <c r="D7" i="7" s="1"/>
  <c r="E66" i="7"/>
  <c r="E8" i="7" s="1"/>
  <c r="D66" i="7"/>
  <c r="D8" i="7" s="1"/>
  <c r="G53" i="7"/>
  <c r="G79" i="7"/>
  <c r="G9" i="7" s="1"/>
  <c r="F79" i="7"/>
  <c r="F9" i="7" s="1"/>
  <c r="G33" i="7"/>
  <c r="G4" i="7" s="1"/>
  <c r="F66" i="7"/>
  <c r="F8" i="7" s="1"/>
  <c r="E33" i="7"/>
  <c r="E4" i="7" s="1"/>
  <c r="G66" i="7"/>
  <c r="G8" i="7" s="1"/>
  <c r="D33" i="7"/>
  <c r="F16" i="7"/>
  <c r="F15" i="7" s="1"/>
  <c r="E79" i="7"/>
  <c r="E9" i="7" s="1"/>
  <c r="F33" i="7"/>
  <c r="F4" i="7" s="1"/>
  <c r="D16" i="7"/>
  <c r="D79" i="7"/>
  <c r="D9" i="7" s="1"/>
  <c r="G41" i="7"/>
  <c r="F41" i="7"/>
  <c r="E41" i="7"/>
  <c r="E5" i="7" s="1"/>
  <c r="D41" i="7"/>
  <c r="D5" i="7" s="1"/>
  <c r="G16" i="7"/>
  <c r="G15" i="7" s="1"/>
  <c r="E16" i="7"/>
  <c r="E15" i="7" s="1"/>
  <c r="C54" i="7"/>
  <c r="C113" i="7"/>
  <c r="C112" i="7" s="1"/>
  <c r="C109" i="7"/>
  <c r="C103" i="7"/>
  <c r="C102" i="7" s="1"/>
  <c r="C13" i="7" s="1"/>
  <c r="C85" i="7"/>
  <c r="C80" i="7"/>
  <c r="C67" i="7"/>
  <c r="C75" i="7"/>
  <c r="C62" i="7"/>
  <c r="C47" i="7"/>
  <c r="C42" i="7"/>
  <c r="C39" i="7"/>
  <c r="C34" i="7"/>
  <c r="C23" i="7"/>
  <c r="C17" i="7"/>
  <c r="G7" i="7" l="1"/>
  <c r="G14" i="7" s="1"/>
  <c r="G32" i="7"/>
  <c r="F7" i="7"/>
  <c r="F14" i="7" s="1"/>
  <c r="F32" i="7"/>
  <c r="E7" i="7"/>
  <c r="E14" i="7" s="1"/>
  <c r="E32" i="7"/>
  <c r="G5" i="7"/>
  <c r="F3" i="7"/>
  <c r="C11" i="7"/>
  <c r="C111" i="7"/>
  <c r="C92" i="7" s="1"/>
  <c r="D15" i="7"/>
  <c r="D3" i="7"/>
  <c r="D32" i="7"/>
  <c r="D4" i="7"/>
  <c r="E3" i="7"/>
  <c r="G3" i="7"/>
  <c r="F5" i="7"/>
  <c r="C79" i="7"/>
  <c r="C9" i="7" s="1"/>
  <c r="C66" i="7"/>
  <c r="C8" i="7" s="1"/>
  <c r="C41" i="7"/>
  <c r="C5" i="7" s="1"/>
  <c r="C16" i="7"/>
  <c r="C33" i="7"/>
  <c r="C53" i="7"/>
  <c r="C7" i="7" s="1"/>
  <c r="D14" i="7" l="1"/>
  <c r="C15" i="7"/>
  <c r="C3" i="7"/>
  <c r="C4" i="7"/>
  <c r="C32" i="7"/>
  <c r="C14" i="7" l="1"/>
</calcChain>
</file>

<file path=xl/sharedStrings.xml><?xml version="1.0" encoding="utf-8"?>
<sst xmlns="http://schemas.openxmlformats.org/spreadsheetml/2006/main" count="197" uniqueCount="67">
  <si>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</si>
  <si>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</si>
  <si>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</si>
  <si>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</si>
  <si>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</si>
  <si>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</si>
  <si>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</si>
  <si>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</si>
  <si>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</si>
  <si>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</si>
  <si>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</si>
  <si>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</si>
  <si>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</si>
  <si>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</si>
  <si>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</si>
  <si>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</si>
  <si>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</si>
  <si>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</si>
  <si>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</si>
  <si>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</si>
  <si>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</si>
  <si>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</si>
  <si>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</si>
  <si>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</si>
  <si>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</si>
  <si>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</si>
  <si>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</si>
  <si>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</si>
  <si>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</si>
  <si>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</si>
  <si>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</si>
  <si>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</si>
  <si>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</si>
  <si>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</si>
  <si>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</si>
  <si>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</si>
  <si>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</si>
  <si>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</si>
  <si>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</si>
  <si>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</si>
  <si>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</si>
  <si>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</si>
  <si>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</si>
  <si>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</si>
  <si>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</si>
  <si>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</si>
  <si>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</si>
  <si>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</si>
  <si>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</si>
  <si>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</si>
  <si>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K679128</t>
  </si>
  <si>
    <t>PROGRAMSKO I OSTALO FINANCIRANJE SVEUČILIŠTA U OSIJEKU  – IZ EVIDENCIJSKIH PRIHODA</t>
  </si>
  <si>
    <t>Prihodi od nefinancijske imovine i nadoknade vštete s osnova osig.</t>
  </si>
  <si>
    <t>K679129</t>
  </si>
  <si>
    <t>POBOLJŠANJE UČINKOVITOSTI JAVNIH ULAGANJA NA PODRUČJU ISTRAŽIVANJA, RAZVOJA I INOVACIJA - NPOO (C3.2.R3)</t>
  </si>
  <si>
    <t>STVARANJE OKVIRA ZA PRIVLAČENJE STUDENATA I ISTRAŽIVAČA NA STEM I ICT PODRUČJIMA - NPOO (C3.2.R2)</t>
  </si>
  <si>
    <t>Pomoći iz DP</t>
  </si>
  <si>
    <t>Pomići iz DP</t>
  </si>
  <si>
    <t xml:space="preserve">SVEUČILIŠTE U OSIJEKU, FAKULTET ELEKTROTEHNIKE, RAČUNARSTVA I INFORMACIJSKIH TEHNOLOGIJA </t>
  </si>
  <si>
    <t>POSEBNI DIO FINANCIJSKOG PLANA 2026.-2028.</t>
  </si>
  <si>
    <t>Dekan</t>
  </si>
  <si>
    <t>Prof.dr.sc. Tomislav Matić</t>
  </si>
  <si>
    <t>Osoba za kontakt: Mirta Hanzer</t>
  </si>
  <si>
    <t>mirta.hanzer@ferit.hr</t>
  </si>
  <si>
    <t>U Osijeku, 17.12.2025.</t>
  </si>
  <si>
    <t>A679134</t>
  </si>
  <si>
    <t>A679135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</si>
</sst>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5" fillId="0" borderId="4" xfId="49" quotePrefix="1" applyFont="1" applyFill="1" applyAlignment="1">
      <alignment horizontal="left" vertical="center" indent="7"/>
    </xf>
    <xf numFmtId="0" fontId="15" fillId="0" borderId="4" xfId="49" quotePrefix="1" applyFont="1" applyFill="1" applyAlignment="1">
      <alignment horizontal="left" vertical="center" indent="5"/>
    </xf>
    <xf numFmtId="3" fontId="15" fillId="0" borderId="4" xfId="50" applyNumberFormat="1" applyFont="1" applyFill="1">
      <alignment horizontal="right" vertical="center"/>
    </xf>
    <xf numFmtId="3" fontId="16" fillId="0" borderId="4" xfId="50" applyNumberFormat="1" applyFont="1" applyFill="1">
      <alignment horizontal="right" vertical="center"/>
    </xf>
    <xf numFmtId="0" fontId="12" fillId="0" borderId="6" xfId="49" quotePrefix="1" applyFill="1" applyBorder="1" applyAlignment="1">
      <alignment horizontal="left" vertical="center" indent="9"/>
    </xf>
    <xf numFmtId="0" fontId="12" fillId="0" borderId="6" xfId="49" quotePrefix="1" applyFill="1" applyBorder="1">
      <alignment horizontal="left" vertical="center" indent="1"/>
    </xf>
    <xf numFmtId="3" fontId="12" fillId="0" borderId="6" xfId="50" applyNumberFormat="1" applyFill="1" applyBorder="1">
      <alignment horizontal="right" vertical="center"/>
    </xf>
    <xf numFmtId="0" fontId="0" fillId="0" borderId="3" xfId="0" applyFill="1" applyBorder="1"/>
    <xf numFmtId="0" fontId="15" fillId="0" borderId="3" xfId="49" applyFont="1" applyFill="1" applyBorder="1" applyAlignment="1">
      <alignment horizontal="center" vertical="center"/>
    </xf>
    <xf numFmtId="0" fontId="15" fillId="0" borderId="3" xfId="49" applyFont="1" applyFill="1" applyBorder="1">
      <alignment horizontal="left" vertical="center" indent="1"/>
    </xf>
    <xf numFmtId="0" fontId="15" fillId="0" borderId="4" xfId="49" quotePrefix="1" applyFont="1" applyFill="1">
      <alignment horizontal="left" vertical="center" indent="1"/>
    </xf>
    <xf numFmtId="1" fontId="0" fillId="0" borderId="3" xfId="0" applyNumberFormat="1" applyFill="1" applyBorder="1"/>
    <xf numFmtId="0" fontId="16" fillId="0" borderId="3" xfId="49" applyFont="1" applyFill="1" applyBorder="1">
      <alignment horizontal="left" vertical="center" indent="1"/>
    </xf>
    <xf numFmtId="0" fontId="17" fillId="0" borderId="3" xfId="0" applyFont="1" applyFill="1" applyBorder="1"/>
    <xf numFmtId="3" fontId="15" fillId="0" borderId="5" xfId="50" applyNumberFormat="1" applyFont="1" applyFill="1" applyBorder="1">
      <alignment horizontal="right" vertical="center"/>
    </xf>
    <xf numFmtId="1" fontId="14" fillId="0" borderId="3" xfId="0" applyNumberFormat="1" applyFont="1" applyFill="1" applyBorder="1"/>
    <xf numFmtId="0" fontId="14" fillId="0" borderId="3" xfId="0" applyFont="1" applyFill="1" applyBorder="1"/>
    <xf numFmtId="0" fontId="18" fillId="0" borderId="3" xfId="0" applyFont="1" applyFill="1" applyBorder="1"/>
    <xf numFmtId="0" fontId="15" fillId="0" borderId="4" xfId="49" quotePrefix="1" applyFont="1" applyFill="1" applyAlignment="1">
      <alignment horizontal="center" vertical="center"/>
    </xf>
    <xf numFmtId="0" fontId="16" fillId="0" borderId="4" xfId="49" quotePrefix="1" applyFont="1" applyFill="1" applyAlignment="1">
      <alignment horizontal="center" vertical="center"/>
    </xf>
    <xf numFmtId="0" fontId="16" fillId="0" borderId="4" xfId="49" quotePrefix="1" applyFont="1" applyFill="1" applyAlignment="1">
      <alignment horizontal="right" vertical="center"/>
    </xf>
    <xf numFmtId="0" fontId="18" fillId="0" borderId="3" xfId="0" applyFont="1" applyFill="1" applyBorder="1" applyAlignment="1">
      <alignment horizontal="center"/>
    </xf>
    <xf numFmtId="0" fontId="19" fillId="0" borderId="0" xfId="51" applyFill="1"/>
    <xf numFmtId="0" fontId="12" fillId="0" borderId="6" xfId="49" quotePrefix="1" applyFill="1" applyBorder="1" applyAlignment="1">
      <alignment horizontal="left" vertical="center" indent="7"/>
    </xf>
    <xf numFmtId="0" fontId="15" fillId="0" borderId="5" xfId="49" quotePrefix="1" applyFont="1" applyFill="1" applyBorder="1" applyAlignment="1">
      <alignment horizontal="left" vertical="center" indent="5"/>
    </xf>
    <xf numFmtId="0" fontId="15" fillId="0" borderId="5" xfId="49" quotePrefix="1" applyFont="1" applyFill="1" applyBorder="1">
      <alignment horizontal="left" vertical="center" indent="1"/>
    </xf>
    <xf numFmtId="0" fontId="1" fillId="0" borderId="8" xfId="6" quotePrefix="1" applyFont="1" applyFill="1" applyBorder="1" applyAlignment="1">
      <alignment horizontal="left" vertical="center" indent="4"/>
    </xf>
    <xf numFmtId="0" fontId="1" fillId="0" borderId="9" xfId="6" quotePrefix="1" applyFont="1" applyFill="1" applyBorder="1" applyAlignment="1">
      <alignment horizontal="left" vertical="center" indent="1"/>
    </xf>
    <xf numFmtId="3" fontId="15" fillId="0" borderId="10" xfId="50" applyNumberFormat="1" applyFont="1" applyFill="1" applyBorder="1">
      <alignment horizontal="right" vertical="center"/>
    </xf>
    <xf numFmtId="3" fontId="15" fillId="0" borderId="11" xfId="50" applyNumberFormat="1" applyFont="1" applyFill="1" applyBorder="1">
      <alignment horizontal="right" vertical="center"/>
    </xf>
    <xf numFmtId="0" fontId="14" fillId="0" borderId="7" xfId="0" applyFont="1" applyFill="1" applyBorder="1" applyAlignment="1"/>
    <xf numFmtId="0" fontId="14" fillId="0" borderId="7" xfId="0" applyFont="1" applyBorder="1" applyAlignment="1"/>
  </cellXfs>
  <cellStyles count="52">
    <cellStyle name="Hiperveza" xfId="51" builtinId="8"/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rta.hanzer@feri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workbookViewId="0">
      <pane xSplit="2" ySplit="2" topLeftCell="C96" activePane="bottomRight" state="frozen"/>
      <selection pane="topRight" activeCell="C1" sqref="C1"/>
      <selection pane="bottomLeft" activeCell="A3" sqref="A3"/>
      <selection pane="bottomRight" activeCell="A33" sqref="A33"/>
    </sheetView>
  </sheetViews>
  <sheetFormatPr defaultColWidth="9.140625" defaultRowHeight="15" x14ac:dyDescent="0.25"/>
  <cols>
    <col min="1" max="1" width="17.28515625" style="6" customWidth="1"/>
    <col min="2" max="2" width="51.42578125" style="6" customWidth="1"/>
    <col min="3" max="7" width="13.28515625" style="6" customWidth="1"/>
    <col min="8" max="16384" width="9.140625" style="6"/>
  </cols>
  <sheetData>
    <row r="1" spans="1:7" x14ac:dyDescent="0.25">
      <c r="A1" s="41" t="s">
        <v>59</v>
      </c>
      <c r="B1" s="42"/>
      <c r="C1" s="42"/>
      <c r="D1" s="42"/>
      <c r="E1" s="42"/>
      <c r="F1" s="42"/>
      <c r="G1" s="42"/>
    </row>
    <row r="2" spans="1:7" ht="38.25" x14ac:dyDescent="0.25">
      <c r="A2" s="4">
        <v>2313</v>
      </c>
      <c r="B2" s="4" t="s">
        <v>58</v>
      </c>
      <c r="C2" s="4" t="s">
        <v>46</v>
      </c>
      <c r="D2" s="4" t="s">
        <v>47</v>
      </c>
      <c r="E2" s="5" t="s">
        <v>48</v>
      </c>
      <c r="F2" s="5" t="s">
        <v>44</v>
      </c>
      <c r="G2" s="5" t="s">
        <v>49</v>
      </c>
    </row>
    <row r="3" spans="1:7" x14ac:dyDescent="0.25">
      <c r="A3" s="2">
        <v>11</v>
      </c>
      <c r="B3" s="1" t="s">
        <v>0</v>
      </c>
      <c r="C3" s="3">
        <f>C16</f>
        <v>6468093.8300000001</v>
      </c>
      <c r="D3" s="3">
        <f t="shared" ref="D3:G3" si="0">D16</f>
        <v>6561447</v>
      </c>
      <c r="E3" s="3">
        <f t="shared" si="0"/>
        <v>7452653</v>
      </c>
      <c r="F3" s="3">
        <f t="shared" si="0"/>
        <v>7591178</v>
      </c>
      <c r="G3" s="3">
        <f t="shared" si="0"/>
        <v>7818377</v>
      </c>
    </row>
    <row r="4" spans="1:7" x14ac:dyDescent="0.25">
      <c r="A4" s="2">
        <v>31</v>
      </c>
      <c r="B4" s="1" t="s">
        <v>10</v>
      </c>
      <c r="C4" s="3">
        <f>C33</f>
        <v>196693.66000000003</v>
      </c>
      <c r="D4" s="3">
        <f t="shared" ref="D4:G4" si="1">D33</f>
        <v>151750</v>
      </c>
      <c r="E4" s="3">
        <f t="shared" si="1"/>
        <v>151750</v>
      </c>
      <c r="F4" s="3">
        <f t="shared" si="1"/>
        <v>151750</v>
      </c>
      <c r="G4" s="3">
        <f t="shared" si="1"/>
        <v>151750</v>
      </c>
    </row>
    <row r="5" spans="1:7" x14ac:dyDescent="0.25">
      <c r="A5" s="2">
        <v>43</v>
      </c>
      <c r="B5" s="1" t="s">
        <v>4</v>
      </c>
      <c r="C5" s="3">
        <f>C41</f>
        <v>274494.83</v>
      </c>
      <c r="D5" s="3">
        <f t="shared" ref="D5:G5" si="2">D41</f>
        <v>510000</v>
      </c>
      <c r="E5" s="3">
        <f t="shared" si="2"/>
        <v>510000</v>
      </c>
      <c r="F5" s="3">
        <f t="shared" si="2"/>
        <v>510000</v>
      </c>
      <c r="G5" s="3">
        <f t="shared" si="2"/>
        <v>510000</v>
      </c>
    </row>
    <row r="6" spans="1:7" x14ac:dyDescent="0.25">
      <c r="A6" s="2">
        <v>50</v>
      </c>
      <c r="B6" s="1" t="s">
        <v>57</v>
      </c>
      <c r="C6" s="3"/>
      <c r="D6" s="3"/>
      <c r="E6" s="3">
        <f>E49</f>
        <v>19052</v>
      </c>
      <c r="F6" s="3">
        <f t="shared" ref="F6:G6" si="3">F49</f>
        <v>19052</v>
      </c>
      <c r="G6" s="3">
        <f t="shared" si="3"/>
        <v>19052</v>
      </c>
    </row>
    <row r="7" spans="1:7" x14ac:dyDescent="0.25">
      <c r="A7" s="2">
        <v>51</v>
      </c>
      <c r="B7" s="1" t="s">
        <v>6</v>
      </c>
      <c r="C7" s="3">
        <f>C53</f>
        <v>47613.07</v>
      </c>
      <c r="D7" s="3">
        <f t="shared" ref="D7:G7" si="4">D53</f>
        <v>62375</v>
      </c>
      <c r="E7" s="3">
        <f t="shared" si="4"/>
        <v>0</v>
      </c>
      <c r="F7" s="3">
        <f t="shared" si="4"/>
        <v>0</v>
      </c>
      <c r="G7" s="3">
        <f t="shared" si="4"/>
        <v>0</v>
      </c>
    </row>
    <row r="8" spans="1:7" x14ac:dyDescent="0.25">
      <c r="A8" s="2">
        <v>52</v>
      </c>
      <c r="B8" s="1" t="s">
        <v>7</v>
      </c>
      <c r="C8" s="3">
        <f>C66</f>
        <v>491767.94999999995</v>
      </c>
      <c r="D8" s="3">
        <f t="shared" ref="D8:G8" si="5">D66</f>
        <v>197351</v>
      </c>
      <c r="E8" s="3">
        <f t="shared" si="5"/>
        <v>0</v>
      </c>
      <c r="F8" s="3">
        <f t="shared" si="5"/>
        <v>0</v>
      </c>
      <c r="G8" s="3">
        <f t="shared" si="5"/>
        <v>0</v>
      </c>
    </row>
    <row r="9" spans="1:7" x14ac:dyDescent="0.25">
      <c r="A9" s="2">
        <v>61</v>
      </c>
      <c r="B9" s="1" t="s">
        <v>8</v>
      </c>
      <c r="C9" s="3">
        <f>C79</f>
        <v>230529.93</v>
      </c>
      <c r="D9" s="3">
        <f t="shared" ref="D9:G9" si="6">D79</f>
        <v>365112</v>
      </c>
      <c r="E9" s="3">
        <f t="shared" si="6"/>
        <v>57250</v>
      </c>
      <c r="F9" s="3">
        <f t="shared" si="6"/>
        <v>32800</v>
      </c>
      <c r="G9" s="3">
        <f t="shared" si="6"/>
        <v>0</v>
      </c>
    </row>
    <row r="10" spans="1:7" x14ac:dyDescent="0.25">
      <c r="A10" s="2">
        <v>71</v>
      </c>
      <c r="B10" s="1" t="s">
        <v>52</v>
      </c>
      <c r="C10" s="3">
        <v>0</v>
      </c>
      <c r="D10" s="3">
        <v>270</v>
      </c>
      <c r="E10" s="3">
        <v>270</v>
      </c>
      <c r="F10" s="3">
        <v>270</v>
      </c>
      <c r="G10" s="3">
        <v>270</v>
      </c>
    </row>
    <row r="11" spans="1:7" x14ac:dyDescent="0.25">
      <c r="A11" s="2">
        <v>581</v>
      </c>
      <c r="B11" s="1" t="s">
        <v>11</v>
      </c>
      <c r="C11" s="3">
        <f>C112</f>
        <v>2220.6799999999998</v>
      </c>
      <c r="D11" s="3">
        <f>D112+D118</f>
        <v>18788050</v>
      </c>
      <c r="E11" s="3">
        <f>E112+E118+E27</f>
        <v>1042135</v>
      </c>
      <c r="F11" s="3">
        <f t="shared" ref="F11:G11" si="7">F112+F118+F27</f>
        <v>267863</v>
      </c>
      <c r="G11" s="3">
        <f t="shared" si="7"/>
        <v>198095</v>
      </c>
    </row>
    <row r="12" spans="1:7" x14ac:dyDescent="0.25">
      <c r="A12" s="8">
        <v>5761</v>
      </c>
      <c r="B12" s="9" t="s">
        <v>15</v>
      </c>
      <c r="C12" s="10">
        <v>0</v>
      </c>
      <c r="D12" s="10"/>
      <c r="E12" s="10"/>
      <c r="F12" s="10"/>
      <c r="G12" s="10"/>
    </row>
    <row r="13" spans="1:7" ht="15.75" thickBot="1" x14ac:dyDescent="0.3">
      <c r="A13" s="34">
        <v>563</v>
      </c>
      <c r="B13" s="16" t="s">
        <v>14</v>
      </c>
      <c r="C13" s="17">
        <f>C102</f>
        <v>75620.75</v>
      </c>
      <c r="D13" s="17">
        <f t="shared" ref="D13:G13" si="8">D102</f>
        <v>0</v>
      </c>
      <c r="E13" s="17">
        <f t="shared" si="8"/>
        <v>0</v>
      </c>
      <c r="F13" s="17">
        <f t="shared" si="8"/>
        <v>0</v>
      </c>
      <c r="G13" s="17">
        <f t="shared" si="8"/>
        <v>0</v>
      </c>
    </row>
    <row r="14" spans="1:7" ht="15.75" thickBot="1" x14ac:dyDescent="0.3">
      <c r="A14" s="37" t="s">
        <v>40</v>
      </c>
      <c r="B14" s="38" t="s">
        <v>41</v>
      </c>
      <c r="C14" s="39">
        <f>C3+C4+C5+C7+C8+C9+C11+C12+C13</f>
        <v>7787034.7000000002</v>
      </c>
      <c r="D14" s="39">
        <f>D3+D4+D5+D7+D8+D9+D11+D12+D13+D10</f>
        <v>26636355</v>
      </c>
      <c r="E14" s="39">
        <f>E3+E4+E5+E7+E8+E9+E11+E12+E13+E10+E6</f>
        <v>9233110</v>
      </c>
      <c r="F14" s="39">
        <f t="shared" ref="F14:G14" si="9">F3+F4+F5+F7+F8+F9+F11+F12+F13+F10+F6</f>
        <v>8572913</v>
      </c>
      <c r="G14" s="40">
        <f t="shared" si="9"/>
        <v>8697544</v>
      </c>
    </row>
    <row r="15" spans="1:7" x14ac:dyDescent="0.25">
      <c r="A15" s="35" t="s">
        <v>65</v>
      </c>
      <c r="B15" s="36" t="s">
        <v>2</v>
      </c>
      <c r="C15" s="25">
        <f>C16</f>
        <v>6468093.8300000001</v>
      </c>
      <c r="D15" s="25">
        <f t="shared" ref="D15" si="10">D16</f>
        <v>6561447</v>
      </c>
      <c r="E15" s="25">
        <f>E16+E27</f>
        <v>8056568</v>
      </c>
      <c r="F15" s="25">
        <f t="shared" ref="F15:G15" si="11">F16+F27</f>
        <v>7859041</v>
      </c>
      <c r="G15" s="25">
        <f t="shared" si="11"/>
        <v>8016472</v>
      </c>
    </row>
    <row r="16" spans="1:7" x14ac:dyDescent="0.25">
      <c r="A16" s="11" t="s">
        <v>25</v>
      </c>
      <c r="B16" s="1" t="s">
        <v>0</v>
      </c>
      <c r="C16" s="13">
        <f>C17+C23</f>
        <v>6468093.8300000001</v>
      </c>
      <c r="D16" s="13">
        <f t="shared" ref="D16:G16" si="12">D17+D23</f>
        <v>6561447</v>
      </c>
      <c r="E16" s="13">
        <f t="shared" si="12"/>
        <v>7452653</v>
      </c>
      <c r="F16" s="13">
        <f t="shared" si="12"/>
        <v>7591178</v>
      </c>
      <c r="G16" s="13">
        <f t="shared" si="12"/>
        <v>7818377</v>
      </c>
    </row>
    <row r="17" spans="1:7" x14ac:dyDescent="0.25">
      <c r="A17" s="2">
        <v>3</v>
      </c>
      <c r="B17" s="1" t="s">
        <v>43</v>
      </c>
      <c r="C17" s="3">
        <f>C18+C19+C20+C21+C22</f>
        <v>6425759.7999999998</v>
      </c>
      <c r="D17" s="3">
        <f t="shared" ref="D17:G17" si="13">D18+D19+D20+D21+D22</f>
        <v>6471447</v>
      </c>
      <c r="E17" s="3">
        <f t="shared" si="13"/>
        <v>7313653</v>
      </c>
      <c r="F17" s="3">
        <f t="shared" si="13"/>
        <v>7432178</v>
      </c>
      <c r="G17" s="3">
        <f t="shared" si="13"/>
        <v>7659377</v>
      </c>
    </row>
    <row r="18" spans="1:7" x14ac:dyDescent="0.25">
      <c r="A18" s="7" t="s">
        <v>9</v>
      </c>
      <c r="B18" s="1" t="s">
        <v>27</v>
      </c>
      <c r="C18" s="3">
        <v>5618093</v>
      </c>
      <c r="D18" s="3">
        <v>5757526</v>
      </c>
      <c r="E18" s="3">
        <v>6536786</v>
      </c>
      <c r="F18" s="3">
        <v>6635950</v>
      </c>
      <c r="G18" s="3">
        <v>6821818</v>
      </c>
    </row>
    <row r="19" spans="1:7" x14ac:dyDescent="0.25">
      <c r="A19" s="7" t="s">
        <v>16</v>
      </c>
      <c r="B19" s="1" t="s">
        <v>26</v>
      </c>
      <c r="C19" s="3">
        <v>802749.74</v>
      </c>
      <c r="D19" s="3">
        <v>709821</v>
      </c>
      <c r="E19" s="3">
        <v>772667</v>
      </c>
      <c r="F19" s="3">
        <v>792028</v>
      </c>
      <c r="G19" s="3">
        <v>833359</v>
      </c>
    </row>
    <row r="20" spans="1:7" x14ac:dyDescent="0.25">
      <c r="A20" s="7" t="s">
        <v>17</v>
      </c>
      <c r="B20" s="1" t="s">
        <v>28</v>
      </c>
      <c r="C20" s="3">
        <v>4917.0600000000004</v>
      </c>
      <c r="D20" s="3">
        <v>4100</v>
      </c>
      <c r="E20" s="3">
        <v>4200</v>
      </c>
      <c r="F20" s="3">
        <v>4200</v>
      </c>
      <c r="G20" s="3">
        <v>4200</v>
      </c>
    </row>
    <row r="21" spans="1:7" x14ac:dyDescent="0.25">
      <c r="A21" s="7" t="s">
        <v>18</v>
      </c>
      <c r="B21" s="1" t="s">
        <v>29</v>
      </c>
      <c r="C21" s="3"/>
      <c r="D21" s="3"/>
      <c r="E21" s="3"/>
      <c r="F21" s="3"/>
      <c r="G21" s="3"/>
    </row>
    <row r="22" spans="1:7" x14ac:dyDescent="0.25">
      <c r="A22" s="7" t="s">
        <v>21</v>
      </c>
      <c r="B22" s="1" t="s">
        <v>33</v>
      </c>
      <c r="C22" s="3"/>
      <c r="D22" s="3"/>
      <c r="E22" s="3"/>
      <c r="F22" s="3"/>
      <c r="G22" s="3"/>
    </row>
    <row r="23" spans="1:7" x14ac:dyDescent="0.25">
      <c r="A23" s="2">
        <v>4</v>
      </c>
      <c r="B23" s="1" t="s">
        <v>45</v>
      </c>
      <c r="C23" s="3">
        <f>C24+C25+C26</f>
        <v>42334.03</v>
      </c>
      <c r="D23" s="3">
        <f t="shared" ref="D23:G23" si="14">D24+D25+D26</f>
        <v>90000</v>
      </c>
      <c r="E23" s="3">
        <f t="shared" si="14"/>
        <v>139000</v>
      </c>
      <c r="F23" s="3">
        <f t="shared" si="14"/>
        <v>159000</v>
      </c>
      <c r="G23" s="3">
        <f t="shared" si="14"/>
        <v>159000</v>
      </c>
    </row>
    <row r="24" spans="1:7" x14ac:dyDescent="0.25">
      <c r="A24" s="7" t="s">
        <v>19</v>
      </c>
      <c r="B24" s="1" t="s">
        <v>37</v>
      </c>
      <c r="C24" s="3">
        <v>6965.2</v>
      </c>
      <c r="D24" s="3">
        <v>2000</v>
      </c>
      <c r="E24" s="3">
        <v>2000</v>
      </c>
      <c r="F24" s="3">
        <v>2000</v>
      </c>
      <c r="G24" s="3">
        <v>2000</v>
      </c>
    </row>
    <row r="25" spans="1:7" x14ac:dyDescent="0.25">
      <c r="A25" s="7" t="s">
        <v>20</v>
      </c>
      <c r="B25" s="1" t="s">
        <v>30</v>
      </c>
      <c r="C25" s="3">
        <v>35368.83</v>
      </c>
      <c r="D25" s="3">
        <v>88000</v>
      </c>
      <c r="E25" s="3">
        <v>137000</v>
      </c>
      <c r="F25" s="3">
        <v>157000</v>
      </c>
      <c r="G25" s="3">
        <v>157000</v>
      </c>
    </row>
    <row r="26" spans="1:7" x14ac:dyDescent="0.25">
      <c r="A26" s="7" t="s">
        <v>22</v>
      </c>
      <c r="B26" s="1" t="s">
        <v>31</v>
      </c>
      <c r="C26" s="3"/>
      <c r="D26" s="3"/>
      <c r="E26" s="3"/>
      <c r="F26" s="3"/>
      <c r="G26" s="3"/>
    </row>
    <row r="27" spans="1:7" x14ac:dyDescent="0.25">
      <c r="A27" s="29">
        <v>581</v>
      </c>
      <c r="B27" s="21" t="s">
        <v>11</v>
      </c>
      <c r="C27" s="13"/>
      <c r="D27" s="13"/>
      <c r="E27" s="13">
        <f>E28+E30</f>
        <v>603915</v>
      </c>
      <c r="F27" s="13">
        <f t="shared" ref="F27:G27" si="15">F28+F30</f>
        <v>267863</v>
      </c>
      <c r="G27" s="13">
        <f t="shared" si="15"/>
        <v>198095</v>
      </c>
    </row>
    <row r="28" spans="1:7" x14ac:dyDescent="0.25">
      <c r="A28" s="31">
        <v>3</v>
      </c>
      <c r="B28" s="1" t="s">
        <v>43</v>
      </c>
      <c r="C28" s="3"/>
      <c r="D28" s="3"/>
      <c r="E28" s="3">
        <f>E29</f>
        <v>90422</v>
      </c>
      <c r="F28" s="3">
        <f t="shared" ref="F28:G28" si="16">F29</f>
        <v>183071</v>
      </c>
      <c r="G28" s="3">
        <f t="shared" si="16"/>
        <v>164669</v>
      </c>
    </row>
    <row r="29" spans="1:7" x14ac:dyDescent="0.25">
      <c r="A29" s="31">
        <v>32</v>
      </c>
      <c r="B29" s="1" t="s">
        <v>26</v>
      </c>
      <c r="C29" s="3"/>
      <c r="D29" s="3"/>
      <c r="E29" s="3">
        <v>90422</v>
      </c>
      <c r="F29" s="3">
        <v>183071</v>
      </c>
      <c r="G29" s="3">
        <v>164669</v>
      </c>
    </row>
    <row r="30" spans="1:7" x14ac:dyDescent="0.25">
      <c r="A30" s="31">
        <v>4</v>
      </c>
      <c r="B30" s="21" t="s">
        <v>45</v>
      </c>
      <c r="C30" s="13"/>
      <c r="D30" s="13"/>
      <c r="E30" s="13">
        <f>E31</f>
        <v>513493</v>
      </c>
      <c r="F30" s="13">
        <f>F31</f>
        <v>84792</v>
      </c>
      <c r="G30" s="13">
        <f>G31</f>
        <v>33426</v>
      </c>
    </row>
    <row r="31" spans="1:7" x14ac:dyDescent="0.25">
      <c r="A31" s="31">
        <v>42</v>
      </c>
      <c r="B31" s="1" t="s">
        <v>30</v>
      </c>
      <c r="C31" s="3"/>
      <c r="D31" s="3"/>
      <c r="E31" s="3">
        <v>513493</v>
      </c>
      <c r="F31" s="3">
        <v>84792</v>
      </c>
      <c r="G31" s="3">
        <v>33426</v>
      </c>
    </row>
    <row r="32" spans="1:7" x14ac:dyDescent="0.25">
      <c r="A32" s="12" t="s">
        <v>66</v>
      </c>
      <c r="B32" s="21" t="s">
        <v>51</v>
      </c>
      <c r="C32" s="13">
        <f>C33+C41+C66+C53+C79</f>
        <v>1241099.44</v>
      </c>
      <c r="D32" s="13">
        <f>D33+D41+D66+D53+D79+D89</f>
        <v>1286858</v>
      </c>
      <c r="E32" s="13">
        <f>E33+E41+E66+E53+E79+E89</f>
        <v>719270</v>
      </c>
      <c r="F32" s="13">
        <f t="shared" ref="F32:G32" si="17">F33+F41+F66+F53+F79+F89</f>
        <v>694820</v>
      </c>
      <c r="G32" s="13">
        <f t="shared" si="17"/>
        <v>662020</v>
      </c>
    </row>
    <row r="33" spans="1:7" x14ac:dyDescent="0.25">
      <c r="A33" s="11" t="s">
        <v>9</v>
      </c>
      <c r="B33" s="21" t="s">
        <v>10</v>
      </c>
      <c r="C33" s="13">
        <f>C34+C39</f>
        <v>196693.66000000003</v>
      </c>
      <c r="D33" s="13">
        <f t="shared" ref="D33:G33" si="18">D34+D39</f>
        <v>151750</v>
      </c>
      <c r="E33" s="13">
        <f t="shared" si="18"/>
        <v>151750</v>
      </c>
      <c r="F33" s="13">
        <f t="shared" si="18"/>
        <v>151750</v>
      </c>
      <c r="G33" s="13">
        <f t="shared" si="18"/>
        <v>151750</v>
      </c>
    </row>
    <row r="34" spans="1:7" x14ac:dyDescent="0.25">
      <c r="A34" s="2">
        <v>3</v>
      </c>
      <c r="B34" s="1" t="s">
        <v>43</v>
      </c>
      <c r="C34" s="14">
        <f>C35+C36+C37</f>
        <v>193133.46000000002</v>
      </c>
      <c r="D34" s="14">
        <f>D35+D36+D37+D38</f>
        <v>147950</v>
      </c>
      <c r="E34" s="14">
        <f>E35+E36+E37+E38</f>
        <v>147950</v>
      </c>
      <c r="F34" s="14">
        <f t="shared" ref="F34:G34" si="19">F35+F36+F37+F38</f>
        <v>147950</v>
      </c>
      <c r="G34" s="14">
        <f t="shared" si="19"/>
        <v>147950</v>
      </c>
    </row>
    <row r="35" spans="1:7" x14ac:dyDescent="0.25">
      <c r="A35" s="7" t="s">
        <v>9</v>
      </c>
      <c r="B35" s="1" t="s">
        <v>27</v>
      </c>
      <c r="C35" s="3">
        <v>112706.55</v>
      </c>
      <c r="D35" s="3">
        <v>76650</v>
      </c>
      <c r="E35" s="3">
        <v>76650</v>
      </c>
      <c r="F35" s="3">
        <v>76650</v>
      </c>
      <c r="G35" s="3">
        <v>76650</v>
      </c>
    </row>
    <row r="36" spans="1:7" x14ac:dyDescent="0.25">
      <c r="A36" s="7" t="s">
        <v>16</v>
      </c>
      <c r="B36" s="1" t="s">
        <v>26</v>
      </c>
      <c r="C36" s="3">
        <v>79399.97</v>
      </c>
      <c r="D36" s="3">
        <v>60450</v>
      </c>
      <c r="E36" s="3">
        <v>60450</v>
      </c>
      <c r="F36" s="3">
        <v>60450</v>
      </c>
      <c r="G36" s="3">
        <v>60450</v>
      </c>
    </row>
    <row r="37" spans="1:7" x14ac:dyDescent="0.25">
      <c r="A37" s="7" t="s">
        <v>17</v>
      </c>
      <c r="B37" s="1" t="s">
        <v>28</v>
      </c>
      <c r="C37" s="3">
        <v>1026.94</v>
      </c>
      <c r="D37" s="3">
        <v>850</v>
      </c>
      <c r="E37" s="3">
        <v>850</v>
      </c>
      <c r="F37" s="3">
        <v>850</v>
      </c>
      <c r="G37" s="3">
        <v>850</v>
      </c>
    </row>
    <row r="38" spans="1:7" x14ac:dyDescent="0.25">
      <c r="A38" s="7">
        <v>37</v>
      </c>
      <c r="B38" s="1" t="s">
        <v>29</v>
      </c>
      <c r="C38" s="3">
        <v>0</v>
      </c>
      <c r="D38" s="3">
        <v>10000</v>
      </c>
      <c r="E38" s="3">
        <v>10000</v>
      </c>
      <c r="F38" s="3">
        <v>10000</v>
      </c>
      <c r="G38" s="3">
        <v>10000</v>
      </c>
    </row>
    <row r="39" spans="1:7" x14ac:dyDescent="0.25">
      <c r="A39" s="7">
        <v>4</v>
      </c>
      <c r="B39" s="1" t="s">
        <v>45</v>
      </c>
      <c r="C39" s="3">
        <f>C40</f>
        <v>3560.2</v>
      </c>
      <c r="D39" s="3">
        <f t="shared" ref="D39:G39" si="20">D40</f>
        <v>3800</v>
      </c>
      <c r="E39" s="3">
        <f t="shared" si="20"/>
        <v>3800</v>
      </c>
      <c r="F39" s="3">
        <f t="shared" si="20"/>
        <v>3800</v>
      </c>
      <c r="G39" s="3">
        <f t="shared" si="20"/>
        <v>3800</v>
      </c>
    </row>
    <row r="40" spans="1:7" x14ac:dyDescent="0.25">
      <c r="A40" s="7">
        <v>42</v>
      </c>
      <c r="B40" s="1" t="s">
        <v>30</v>
      </c>
      <c r="C40" s="3">
        <v>3560.2</v>
      </c>
      <c r="D40" s="3">
        <v>3800</v>
      </c>
      <c r="E40" s="3">
        <v>3800</v>
      </c>
      <c r="F40" s="3">
        <v>3800</v>
      </c>
      <c r="G40" s="3">
        <v>3800</v>
      </c>
    </row>
    <row r="41" spans="1:7" x14ac:dyDescent="0.25">
      <c r="A41" s="11" t="s">
        <v>3</v>
      </c>
      <c r="B41" s="21" t="s">
        <v>4</v>
      </c>
      <c r="C41" s="13">
        <f>C42+C47</f>
        <v>274494.83</v>
      </c>
      <c r="D41" s="13">
        <f t="shared" ref="D41:G41" si="21">D42+D47</f>
        <v>510000</v>
      </c>
      <c r="E41" s="13">
        <f t="shared" si="21"/>
        <v>510000</v>
      </c>
      <c r="F41" s="13">
        <f t="shared" si="21"/>
        <v>510000</v>
      </c>
      <c r="G41" s="13">
        <f t="shared" si="21"/>
        <v>510000</v>
      </c>
    </row>
    <row r="42" spans="1:7" x14ac:dyDescent="0.25">
      <c r="A42" s="2">
        <v>3</v>
      </c>
      <c r="B42" s="1" t="s">
        <v>43</v>
      </c>
      <c r="C42" s="3">
        <f>C44+C43+C45+C46</f>
        <v>255175.97000000003</v>
      </c>
      <c r="D42" s="3">
        <f t="shared" ref="D42:G42" si="22">D44+D43+D45+D46</f>
        <v>477000</v>
      </c>
      <c r="E42" s="3">
        <f t="shared" si="22"/>
        <v>477000</v>
      </c>
      <c r="F42" s="3">
        <f t="shared" si="22"/>
        <v>477000</v>
      </c>
      <c r="G42" s="3">
        <f t="shared" si="22"/>
        <v>477000</v>
      </c>
    </row>
    <row r="43" spans="1:7" x14ac:dyDescent="0.25">
      <c r="A43" s="7" t="s">
        <v>9</v>
      </c>
      <c r="B43" s="1" t="s">
        <v>27</v>
      </c>
      <c r="C43" s="3">
        <v>122456.22</v>
      </c>
      <c r="D43" s="3">
        <v>263000</v>
      </c>
      <c r="E43" s="3">
        <v>263000</v>
      </c>
      <c r="F43" s="3">
        <v>263000</v>
      </c>
      <c r="G43" s="3">
        <v>263000</v>
      </c>
    </row>
    <row r="44" spans="1:7" x14ac:dyDescent="0.25">
      <c r="A44" s="7" t="s">
        <v>16</v>
      </c>
      <c r="B44" s="1" t="s">
        <v>26</v>
      </c>
      <c r="C44" s="3">
        <v>126624.11</v>
      </c>
      <c r="D44" s="3">
        <v>208500</v>
      </c>
      <c r="E44" s="3">
        <v>208500</v>
      </c>
      <c r="F44" s="3">
        <v>208500</v>
      </c>
      <c r="G44" s="3">
        <v>208500</v>
      </c>
    </row>
    <row r="45" spans="1:7" x14ac:dyDescent="0.25">
      <c r="A45" s="7" t="s">
        <v>17</v>
      </c>
      <c r="B45" s="1" t="s">
        <v>28</v>
      </c>
      <c r="C45" s="3">
        <v>6095.64</v>
      </c>
      <c r="D45" s="3">
        <v>5500</v>
      </c>
      <c r="E45" s="3">
        <v>5500</v>
      </c>
      <c r="F45" s="3">
        <v>5500</v>
      </c>
      <c r="G45" s="3">
        <v>5500</v>
      </c>
    </row>
    <row r="46" spans="1:7" x14ac:dyDescent="0.25">
      <c r="A46" s="7" t="s">
        <v>18</v>
      </c>
      <c r="B46" s="1" t="s">
        <v>29</v>
      </c>
      <c r="C46" s="3"/>
      <c r="D46" s="3"/>
      <c r="E46" s="3"/>
      <c r="F46" s="3"/>
      <c r="G46" s="3"/>
    </row>
    <row r="47" spans="1:7" x14ac:dyDescent="0.25">
      <c r="A47" s="2">
        <v>4</v>
      </c>
      <c r="B47" s="1" t="s">
        <v>45</v>
      </c>
      <c r="C47" s="3">
        <f>C48</f>
        <v>19318.86</v>
      </c>
      <c r="D47" s="3">
        <f t="shared" ref="D47:G47" si="23">D48</f>
        <v>33000</v>
      </c>
      <c r="E47" s="3">
        <f t="shared" si="23"/>
        <v>33000</v>
      </c>
      <c r="F47" s="3">
        <f t="shared" si="23"/>
        <v>33000</v>
      </c>
      <c r="G47" s="3">
        <f t="shared" si="23"/>
        <v>33000</v>
      </c>
    </row>
    <row r="48" spans="1:7" x14ac:dyDescent="0.25">
      <c r="A48" s="7" t="s">
        <v>20</v>
      </c>
      <c r="B48" s="1" t="s">
        <v>30</v>
      </c>
      <c r="C48" s="3">
        <v>19318.86</v>
      </c>
      <c r="D48" s="3">
        <v>33000</v>
      </c>
      <c r="E48" s="3">
        <v>33000</v>
      </c>
      <c r="F48" s="3">
        <v>33000</v>
      </c>
      <c r="G48" s="3">
        <v>33000</v>
      </c>
    </row>
    <row r="49" spans="1:7" x14ac:dyDescent="0.25">
      <c r="A49" s="29">
        <v>50</v>
      </c>
      <c r="B49" s="21" t="s">
        <v>56</v>
      </c>
      <c r="C49" s="13"/>
      <c r="D49" s="13"/>
      <c r="E49" s="13">
        <f>E50</f>
        <v>19052</v>
      </c>
      <c r="F49" s="13">
        <f>F50</f>
        <v>19052</v>
      </c>
      <c r="G49" s="13">
        <f>G50</f>
        <v>19052</v>
      </c>
    </row>
    <row r="50" spans="1:7" x14ac:dyDescent="0.25">
      <c r="A50" s="7">
        <v>3</v>
      </c>
      <c r="B50" s="1" t="s">
        <v>43</v>
      </c>
      <c r="C50" s="3"/>
      <c r="D50" s="3"/>
      <c r="E50" s="3">
        <f>E51+E52</f>
        <v>19052</v>
      </c>
      <c r="F50" s="3">
        <f t="shared" ref="F50:G50" si="24">F51+F52</f>
        <v>19052</v>
      </c>
      <c r="G50" s="3">
        <f t="shared" si="24"/>
        <v>19052</v>
      </c>
    </row>
    <row r="51" spans="1:7" x14ac:dyDescent="0.25">
      <c r="A51" s="7">
        <v>31</v>
      </c>
      <c r="B51" s="1" t="s">
        <v>27</v>
      </c>
      <c r="C51" s="3"/>
      <c r="D51" s="3"/>
      <c r="E51" s="3">
        <v>18602</v>
      </c>
      <c r="F51" s="3">
        <v>18602</v>
      </c>
      <c r="G51" s="3">
        <v>18602</v>
      </c>
    </row>
    <row r="52" spans="1:7" x14ac:dyDescent="0.25">
      <c r="A52" s="7">
        <v>32</v>
      </c>
      <c r="B52" s="1" t="s">
        <v>26</v>
      </c>
      <c r="C52" s="3"/>
      <c r="D52" s="3"/>
      <c r="E52" s="3">
        <v>450</v>
      </c>
      <c r="F52" s="3">
        <v>450</v>
      </c>
      <c r="G52" s="3">
        <v>450</v>
      </c>
    </row>
    <row r="53" spans="1:7" x14ac:dyDescent="0.25">
      <c r="A53" s="11" t="s">
        <v>5</v>
      </c>
      <c r="B53" s="21" t="s">
        <v>6</v>
      </c>
      <c r="C53" s="13">
        <f>C54+C62</f>
        <v>47613.07</v>
      </c>
      <c r="D53" s="13">
        <f t="shared" ref="D53:G53" si="25">D54+D62</f>
        <v>62375</v>
      </c>
      <c r="E53" s="13">
        <f t="shared" si="25"/>
        <v>0</v>
      </c>
      <c r="F53" s="13">
        <f t="shared" si="25"/>
        <v>0</v>
      </c>
      <c r="G53" s="13">
        <f t="shared" si="25"/>
        <v>0</v>
      </c>
    </row>
    <row r="54" spans="1:7" x14ac:dyDescent="0.25">
      <c r="A54" s="2">
        <v>3</v>
      </c>
      <c r="B54" s="1" t="s">
        <v>43</v>
      </c>
      <c r="C54" s="3">
        <f>C56+C57+C58+C59+C60+C61+C55</f>
        <v>47613.07</v>
      </c>
      <c r="D54" s="3">
        <f t="shared" ref="D54:G54" si="26">D56+D57+D58+D59+D60+D61+D55</f>
        <v>56675</v>
      </c>
      <c r="E54" s="3">
        <f t="shared" si="26"/>
        <v>0</v>
      </c>
      <c r="F54" s="3">
        <f t="shared" si="26"/>
        <v>0</v>
      </c>
      <c r="G54" s="3">
        <f t="shared" si="26"/>
        <v>0</v>
      </c>
    </row>
    <row r="55" spans="1:7" x14ac:dyDescent="0.25">
      <c r="A55" s="7" t="s">
        <v>9</v>
      </c>
      <c r="B55" s="1" t="s">
        <v>27</v>
      </c>
      <c r="C55" s="3">
        <v>13647.85</v>
      </c>
      <c r="D55" s="3"/>
      <c r="E55" s="3"/>
      <c r="F55" s="3"/>
      <c r="G55" s="3"/>
    </row>
    <row r="56" spans="1:7" x14ac:dyDescent="0.25">
      <c r="A56" s="7" t="s">
        <v>16</v>
      </c>
      <c r="B56" s="1" t="s">
        <v>26</v>
      </c>
      <c r="C56" s="3">
        <v>33965.22</v>
      </c>
      <c r="D56" s="3">
        <v>56675</v>
      </c>
      <c r="E56" s="3">
        <v>0</v>
      </c>
      <c r="F56" s="3">
        <v>0</v>
      </c>
      <c r="G56" s="3">
        <v>0</v>
      </c>
    </row>
    <row r="57" spans="1:7" x14ac:dyDescent="0.25">
      <c r="A57" s="7" t="s">
        <v>17</v>
      </c>
      <c r="B57" s="1" t="s">
        <v>28</v>
      </c>
      <c r="C57" s="3"/>
      <c r="D57" s="3"/>
      <c r="E57" s="3"/>
      <c r="F57" s="3"/>
      <c r="G57" s="3"/>
    </row>
    <row r="58" spans="1:7" x14ac:dyDescent="0.25">
      <c r="A58" s="7" t="s">
        <v>24</v>
      </c>
      <c r="B58" s="1" t="s">
        <v>34</v>
      </c>
      <c r="C58" s="3"/>
      <c r="D58" s="3"/>
      <c r="E58" s="3"/>
      <c r="F58" s="3"/>
      <c r="G58" s="3"/>
    </row>
    <row r="59" spans="1:7" x14ac:dyDescent="0.25">
      <c r="A59" s="7" t="s">
        <v>23</v>
      </c>
      <c r="B59" s="1" t="s">
        <v>32</v>
      </c>
      <c r="C59" s="3"/>
      <c r="D59" s="3"/>
      <c r="E59" s="3"/>
      <c r="F59" s="3"/>
      <c r="G59" s="3"/>
    </row>
    <row r="60" spans="1:7" x14ac:dyDescent="0.25">
      <c r="A60" s="7" t="s">
        <v>18</v>
      </c>
      <c r="B60" s="1" t="s">
        <v>29</v>
      </c>
      <c r="C60" s="3"/>
      <c r="D60" s="3"/>
      <c r="E60" s="3"/>
      <c r="F60" s="3"/>
      <c r="G60" s="3"/>
    </row>
    <row r="61" spans="1:7" x14ac:dyDescent="0.25">
      <c r="A61" s="7" t="s">
        <v>21</v>
      </c>
      <c r="B61" s="1" t="s">
        <v>33</v>
      </c>
      <c r="C61" s="3"/>
      <c r="D61" s="3"/>
      <c r="E61" s="3"/>
      <c r="F61" s="3"/>
      <c r="G61" s="3"/>
    </row>
    <row r="62" spans="1:7" x14ac:dyDescent="0.25">
      <c r="A62" s="2">
        <v>4</v>
      </c>
      <c r="B62" s="1" t="s">
        <v>45</v>
      </c>
      <c r="C62" s="3">
        <f>C63+C64+C65</f>
        <v>0</v>
      </c>
      <c r="D62" s="3">
        <f t="shared" ref="D62:G62" si="27">D63+D64+D65</f>
        <v>5700</v>
      </c>
      <c r="E62" s="3">
        <f t="shared" si="27"/>
        <v>0</v>
      </c>
      <c r="F62" s="3">
        <f t="shared" si="27"/>
        <v>0</v>
      </c>
      <c r="G62" s="3">
        <f t="shared" si="27"/>
        <v>0</v>
      </c>
    </row>
    <row r="63" spans="1:7" x14ac:dyDescent="0.25">
      <c r="A63" s="7" t="s">
        <v>19</v>
      </c>
      <c r="B63" s="1" t="s">
        <v>37</v>
      </c>
      <c r="C63" s="3"/>
      <c r="D63" s="3"/>
      <c r="E63" s="3"/>
      <c r="F63" s="3"/>
      <c r="G63" s="3"/>
    </row>
    <row r="64" spans="1:7" x14ac:dyDescent="0.25">
      <c r="A64" s="7" t="s">
        <v>20</v>
      </c>
      <c r="B64" s="1" t="s">
        <v>30</v>
      </c>
      <c r="C64" s="3"/>
      <c r="D64" s="3">
        <v>5700</v>
      </c>
      <c r="E64" s="3"/>
      <c r="F64" s="3"/>
      <c r="G64" s="3"/>
    </row>
    <row r="65" spans="1:7" x14ac:dyDescent="0.25">
      <c r="A65" s="7" t="s">
        <v>22</v>
      </c>
      <c r="B65" s="1" t="s">
        <v>31</v>
      </c>
      <c r="C65" s="3"/>
      <c r="D65" s="3"/>
      <c r="E65" s="3"/>
      <c r="F65" s="3"/>
      <c r="G65" s="3"/>
    </row>
    <row r="66" spans="1:7" x14ac:dyDescent="0.25">
      <c r="A66" s="11" t="s">
        <v>36</v>
      </c>
      <c r="B66" s="21" t="s">
        <v>7</v>
      </c>
      <c r="C66" s="13">
        <f>C67+C75</f>
        <v>491767.94999999995</v>
      </c>
      <c r="D66" s="13">
        <f t="shared" ref="D66:G66" si="28">D67+D75</f>
        <v>197351</v>
      </c>
      <c r="E66" s="13">
        <f t="shared" si="28"/>
        <v>0</v>
      </c>
      <c r="F66" s="13">
        <f t="shared" si="28"/>
        <v>0</v>
      </c>
      <c r="G66" s="13">
        <f t="shared" si="28"/>
        <v>0</v>
      </c>
    </row>
    <row r="67" spans="1:7" x14ac:dyDescent="0.25">
      <c r="A67" s="2">
        <v>3</v>
      </c>
      <c r="B67" s="1" t="s">
        <v>43</v>
      </c>
      <c r="C67" s="3">
        <f>C68+C69+C70+C71+C72+C73+C74</f>
        <v>450806.52999999997</v>
      </c>
      <c r="D67" s="3">
        <f t="shared" ref="D67:G67" si="29">D68+D69+D70+D71+D72+D73+D74</f>
        <v>159300</v>
      </c>
      <c r="E67" s="3">
        <f t="shared" si="29"/>
        <v>0</v>
      </c>
      <c r="F67" s="3">
        <f t="shared" si="29"/>
        <v>0</v>
      </c>
      <c r="G67" s="3">
        <f t="shared" si="29"/>
        <v>0</v>
      </c>
    </row>
    <row r="68" spans="1:7" x14ac:dyDescent="0.25">
      <c r="A68" s="7" t="s">
        <v>9</v>
      </c>
      <c r="B68" s="1" t="s">
        <v>27</v>
      </c>
      <c r="C68" s="3">
        <v>294755.21999999997</v>
      </c>
      <c r="D68" s="3">
        <v>123700</v>
      </c>
      <c r="E68" s="3"/>
      <c r="F68" s="3"/>
      <c r="G68" s="3"/>
    </row>
    <row r="69" spans="1:7" x14ac:dyDescent="0.25">
      <c r="A69" s="7" t="s">
        <v>16</v>
      </c>
      <c r="B69" s="1" t="s">
        <v>26</v>
      </c>
      <c r="C69" s="3">
        <v>132285.37</v>
      </c>
      <c r="D69" s="3">
        <v>35600</v>
      </c>
      <c r="E69" s="3"/>
      <c r="F69" s="3"/>
      <c r="G69" s="3"/>
    </row>
    <row r="70" spans="1:7" x14ac:dyDescent="0.25">
      <c r="A70" s="7" t="s">
        <v>17</v>
      </c>
      <c r="B70" s="1" t="s">
        <v>28</v>
      </c>
      <c r="C70" s="3">
        <v>0.24</v>
      </c>
      <c r="D70" s="3"/>
      <c r="E70" s="3"/>
      <c r="F70" s="3"/>
      <c r="G70" s="3"/>
    </row>
    <row r="71" spans="1:7" x14ac:dyDescent="0.25">
      <c r="A71" s="7">
        <v>35</v>
      </c>
      <c r="B71" s="1" t="s">
        <v>34</v>
      </c>
      <c r="C71" s="3">
        <v>23765.7</v>
      </c>
      <c r="D71" s="3"/>
      <c r="E71" s="3"/>
      <c r="F71" s="3"/>
      <c r="G71" s="3"/>
    </row>
    <row r="72" spans="1:7" x14ac:dyDescent="0.25">
      <c r="A72" s="7" t="s">
        <v>23</v>
      </c>
      <c r="B72" s="1" t="s">
        <v>32</v>
      </c>
      <c r="C72" s="3"/>
      <c r="D72" s="3"/>
      <c r="E72" s="3"/>
      <c r="F72" s="3"/>
      <c r="G72" s="3"/>
    </row>
    <row r="73" spans="1:7" x14ac:dyDescent="0.25">
      <c r="A73" s="7" t="s">
        <v>18</v>
      </c>
      <c r="B73" s="1" t="s">
        <v>29</v>
      </c>
      <c r="C73" s="3"/>
      <c r="D73" s="3"/>
      <c r="E73" s="3"/>
      <c r="F73" s="3"/>
      <c r="G73" s="3"/>
    </row>
    <row r="74" spans="1:7" x14ac:dyDescent="0.25">
      <c r="A74" s="7" t="s">
        <v>21</v>
      </c>
      <c r="B74" s="1" t="s">
        <v>33</v>
      </c>
      <c r="C74" s="3"/>
      <c r="D74" s="3"/>
      <c r="E74" s="3"/>
      <c r="F74" s="3"/>
      <c r="G74" s="3"/>
    </row>
    <row r="75" spans="1:7" x14ac:dyDescent="0.25">
      <c r="A75" s="2">
        <v>4</v>
      </c>
      <c r="B75" s="1" t="s">
        <v>45</v>
      </c>
      <c r="C75" s="3">
        <f>C76+C77+C78</f>
        <v>40961.42</v>
      </c>
      <c r="D75" s="3">
        <f t="shared" ref="D75:G75" si="30">D76+D77+D78</f>
        <v>38051</v>
      </c>
      <c r="E75" s="3">
        <f t="shared" si="30"/>
        <v>0</v>
      </c>
      <c r="F75" s="3">
        <f t="shared" si="30"/>
        <v>0</v>
      </c>
      <c r="G75" s="3">
        <f t="shared" si="30"/>
        <v>0</v>
      </c>
    </row>
    <row r="76" spans="1:7" x14ac:dyDescent="0.25">
      <c r="A76" s="7" t="s">
        <v>19</v>
      </c>
      <c r="B76" s="1" t="s">
        <v>37</v>
      </c>
      <c r="C76" s="3"/>
      <c r="D76" s="3"/>
      <c r="E76" s="3"/>
      <c r="F76" s="3"/>
      <c r="G76" s="3"/>
    </row>
    <row r="77" spans="1:7" x14ac:dyDescent="0.25">
      <c r="A77" s="7" t="s">
        <v>20</v>
      </c>
      <c r="B77" s="1" t="s">
        <v>30</v>
      </c>
      <c r="C77" s="3">
        <v>40961.42</v>
      </c>
      <c r="D77" s="3">
        <v>38051</v>
      </c>
      <c r="E77" s="3"/>
      <c r="F77" s="3"/>
      <c r="G77" s="3"/>
    </row>
    <row r="78" spans="1:7" x14ac:dyDescent="0.25">
      <c r="A78" s="7" t="s">
        <v>22</v>
      </c>
      <c r="B78" s="1" t="s">
        <v>31</v>
      </c>
      <c r="C78" s="3"/>
      <c r="D78" s="3"/>
      <c r="E78" s="3"/>
      <c r="F78" s="3"/>
      <c r="G78" s="3"/>
    </row>
    <row r="79" spans="1:7" x14ac:dyDescent="0.25">
      <c r="A79" s="11" t="s">
        <v>42</v>
      </c>
      <c r="B79" s="21" t="s">
        <v>8</v>
      </c>
      <c r="C79" s="13">
        <f>C80+C85</f>
        <v>230529.93</v>
      </c>
      <c r="D79" s="13">
        <f t="shared" ref="D79:G79" si="31">D80+D85</f>
        <v>365112</v>
      </c>
      <c r="E79" s="13">
        <f t="shared" si="31"/>
        <v>57250</v>
      </c>
      <c r="F79" s="13">
        <f t="shared" si="31"/>
        <v>32800</v>
      </c>
      <c r="G79" s="13">
        <f t="shared" si="31"/>
        <v>0</v>
      </c>
    </row>
    <row r="80" spans="1:7" x14ac:dyDescent="0.25">
      <c r="A80" s="2">
        <v>3</v>
      </c>
      <c r="B80" s="1" t="s">
        <v>43</v>
      </c>
      <c r="C80" s="3">
        <f>C81+C82+C83+C84</f>
        <v>229940.93</v>
      </c>
      <c r="D80" s="3">
        <f t="shared" ref="D80:G80" si="32">D81+D82+D83+D84</f>
        <v>243838</v>
      </c>
      <c r="E80" s="3">
        <f t="shared" si="32"/>
        <v>57250</v>
      </c>
      <c r="F80" s="3">
        <f t="shared" si="32"/>
        <v>32800</v>
      </c>
      <c r="G80" s="3">
        <f t="shared" si="32"/>
        <v>0</v>
      </c>
    </row>
    <row r="81" spans="1:7" x14ac:dyDescent="0.25">
      <c r="A81" s="7" t="s">
        <v>9</v>
      </c>
      <c r="B81" s="1" t="s">
        <v>27</v>
      </c>
      <c r="C81" s="3">
        <v>116024.74</v>
      </c>
      <c r="D81" s="3">
        <v>162025</v>
      </c>
      <c r="E81" s="3">
        <v>45250</v>
      </c>
      <c r="F81" s="3">
        <v>20300</v>
      </c>
      <c r="G81" s="3"/>
    </row>
    <row r="82" spans="1:7" x14ac:dyDescent="0.25">
      <c r="A82" s="7" t="s">
        <v>16</v>
      </c>
      <c r="B82" s="1" t="s">
        <v>26</v>
      </c>
      <c r="C82" s="3">
        <v>98966.19</v>
      </c>
      <c r="D82" s="3">
        <v>71813</v>
      </c>
      <c r="E82" s="3">
        <v>12000</v>
      </c>
      <c r="F82" s="3">
        <v>12500</v>
      </c>
      <c r="G82" s="3"/>
    </row>
    <row r="83" spans="1:7" x14ac:dyDescent="0.25">
      <c r="A83" s="7" t="s">
        <v>17</v>
      </c>
      <c r="B83" s="1" t="s">
        <v>28</v>
      </c>
      <c r="C83" s="3"/>
      <c r="D83" s="3"/>
      <c r="E83" s="3"/>
      <c r="F83" s="3"/>
      <c r="G83" s="3"/>
    </row>
    <row r="84" spans="1:7" x14ac:dyDescent="0.25">
      <c r="A84" s="7">
        <v>37</v>
      </c>
      <c r="B84" s="1" t="s">
        <v>29</v>
      </c>
      <c r="C84" s="3">
        <v>14950</v>
      </c>
      <c r="D84" s="3">
        <v>10000</v>
      </c>
      <c r="E84" s="3"/>
      <c r="F84" s="3"/>
      <c r="G84" s="3"/>
    </row>
    <row r="85" spans="1:7" x14ac:dyDescent="0.25">
      <c r="A85" s="2">
        <v>4</v>
      </c>
      <c r="B85" s="1" t="s">
        <v>45</v>
      </c>
      <c r="C85" s="3">
        <f>C86+C87+C88</f>
        <v>589</v>
      </c>
      <c r="D85" s="3">
        <f t="shared" ref="D85:G85" si="33">D86+D87+D88</f>
        <v>121274</v>
      </c>
      <c r="E85" s="3">
        <f t="shared" si="33"/>
        <v>0</v>
      </c>
      <c r="F85" s="3">
        <f t="shared" si="33"/>
        <v>0</v>
      </c>
      <c r="G85" s="3">
        <f t="shared" si="33"/>
        <v>0</v>
      </c>
    </row>
    <row r="86" spans="1:7" x14ac:dyDescent="0.25">
      <c r="A86" s="7" t="s">
        <v>19</v>
      </c>
      <c r="B86" s="1" t="s">
        <v>37</v>
      </c>
      <c r="C86" s="3"/>
      <c r="D86" s="3"/>
      <c r="E86" s="3"/>
      <c r="F86" s="3"/>
      <c r="G86" s="3"/>
    </row>
    <row r="87" spans="1:7" x14ac:dyDescent="0.25">
      <c r="A87" s="7" t="s">
        <v>20</v>
      </c>
      <c r="B87" s="1" t="s">
        <v>30</v>
      </c>
      <c r="C87" s="3">
        <v>589</v>
      </c>
      <c r="D87" s="3">
        <v>121274</v>
      </c>
      <c r="E87" s="3"/>
      <c r="F87" s="3"/>
      <c r="G87" s="3"/>
    </row>
    <row r="88" spans="1:7" x14ac:dyDescent="0.25">
      <c r="A88" s="7" t="s">
        <v>22</v>
      </c>
      <c r="B88" s="1" t="s">
        <v>31</v>
      </c>
      <c r="C88" s="3"/>
      <c r="D88" s="3"/>
      <c r="E88" s="3"/>
      <c r="F88" s="3"/>
      <c r="G88" s="3"/>
    </row>
    <row r="89" spans="1:7" x14ac:dyDescent="0.25">
      <c r="A89" s="29">
        <v>71</v>
      </c>
      <c r="B89" s="21" t="s">
        <v>52</v>
      </c>
      <c r="C89" s="13"/>
      <c r="D89" s="13">
        <f>D90</f>
        <v>270</v>
      </c>
      <c r="E89" s="13">
        <f t="shared" ref="E89:G89" si="34">E90</f>
        <v>270</v>
      </c>
      <c r="F89" s="13">
        <f t="shared" si="34"/>
        <v>270</v>
      </c>
      <c r="G89" s="13">
        <f t="shared" si="34"/>
        <v>270</v>
      </c>
    </row>
    <row r="90" spans="1:7" x14ac:dyDescent="0.25">
      <c r="A90" s="30">
        <v>4</v>
      </c>
      <c r="B90" s="1" t="s">
        <v>45</v>
      </c>
      <c r="C90" s="3"/>
      <c r="D90" s="3">
        <f>D91</f>
        <v>270</v>
      </c>
      <c r="E90" s="3">
        <f t="shared" ref="E90:G90" si="35">E91</f>
        <v>270</v>
      </c>
      <c r="F90" s="3">
        <f t="shared" si="35"/>
        <v>270</v>
      </c>
      <c r="G90" s="3">
        <f t="shared" si="35"/>
        <v>270</v>
      </c>
    </row>
    <row r="91" spans="1:7" x14ac:dyDescent="0.25">
      <c r="A91" s="31">
        <v>42</v>
      </c>
      <c r="B91" s="1" t="s">
        <v>30</v>
      </c>
      <c r="C91" s="3"/>
      <c r="D91" s="3">
        <v>270</v>
      </c>
      <c r="E91" s="3">
        <v>270</v>
      </c>
      <c r="F91" s="3">
        <v>270</v>
      </c>
      <c r="G91" s="3">
        <v>270</v>
      </c>
    </row>
    <row r="92" spans="1:7" x14ac:dyDescent="0.25">
      <c r="A92" s="12" t="s">
        <v>12</v>
      </c>
      <c r="B92" s="21" t="s">
        <v>13</v>
      </c>
      <c r="C92" s="13">
        <f>C102+C111</f>
        <v>77841.429999999993</v>
      </c>
      <c r="D92" s="13"/>
      <c r="E92" s="13"/>
      <c r="F92" s="13"/>
      <c r="G92" s="13"/>
    </row>
    <row r="93" spans="1:7" x14ac:dyDescent="0.25">
      <c r="A93" s="2" t="s">
        <v>35</v>
      </c>
      <c r="B93" s="1" t="s">
        <v>1</v>
      </c>
      <c r="C93" s="3"/>
      <c r="D93" s="3"/>
      <c r="E93" s="3"/>
      <c r="F93" s="3"/>
      <c r="G93" s="3"/>
    </row>
    <row r="94" spans="1:7" x14ac:dyDescent="0.25">
      <c r="A94" s="2">
        <v>3</v>
      </c>
      <c r="B94" s="1" t="s">
        <v>43</v>
      </c>
      <c r="C94" s="3"/>
      <c r="D94" s="3"/>
      <c r="E94" s="3"/>
      <c r="F94" s="3"/>
      <c r="G94" s="3"/>
    </row>
    <row r="95" spans="1:7" x14ac:dyDescent="0.25">
      <c r="A95" s="7" t="s">
        <v>9</v>
      </c>
      <c r="B95" s="1" t="s">
        <v>27</v>
      </c>
      <c r="C95" s="3"/>
      <c r="D95" s="3"/>
      <c r="E95" s="3"/>
      <c r="F95" s="3"/>
      <c r="G95" s="3"/>
    </row>
    <row r="96" spans="1:7" x14ac:dyDescent="0.25">
      <c r="A96" s="7" t="s">
        <v>16</v>
      </c>
      <c r="B96" s="1" t="s">
        <v>26</v>
      </c>
      <c r="C96" s="3"/>
      <c r="D96" s="3"/>
      <c r="E96" s="3"/>
      <c r="F96" s="3"/>
      <c r="G96" s="3"/>
    </row>
    <row r="97" spans="1:7" x14ac:dyDescent="0.25">
      <c r="A97" s="7" t="s">
        <v>24</v>
      </c>
      <c r="B97" s="1" t="s">
        <v>34</v>
      </c>
      <c r="C97" s="3"/>
      <c r="D97" s="3"/>
      <c r="E97" s="3"/>
      <c r="F97" s="3"/>
      <c r="G97" s="3"/>
    </row>
    <row r="98" spans="1:7" x14ac:dyDescent="0.25">
      <c r="A98" s="7" t="s">
        <v>23</v>
      </c>
      <c r="B98" s="1" t="s">
        <v>32</v>
      </c>
      <c r="C98" s="3"/>
      <c r="D98" s="3"/>
      <c r="E98" s="3"/>
      <c r="F98" s="3"/>
      <c r="G98" s="3"/>
    </row>
    <row r="99" spans="1:7" x14ac:dyDescent="0.25">
      <c r="A99" s="7" t="s">
        <v>21</v>
      </c>
      <c r="B99" s="1" t="s">
        <v>33</v>
      </c>
      <c r="C99" s="3"/>
      <c r="D99" s="3"/>
      <c r="E99" s="3"/>
      <c r="F99" s="3"/>
      <c r="G99" s="3"/>
    </row>
    <row r="100" spans="1:7" x14ac:dyDescent="0.25">
      <c r="A100" s="2">
        <v>4</v>
      </c>
      <c r="B100" s="1" t="s">
        <v>45</v>
      </c>
      <c r="C100" s="3"/>
      <c r="D100" s="3"/>
      <c r="E100" s="3"/>
      <c r="F100" s="3"/>
      <c r="G100" s="3"/>
    </row>
    <row r="101" spans="1:7" x14ac:dyDescent="0.25">
      <c r="A101" s="7" t="s">
        <v>20</v>
      </c>
      <c r="B101" s="1" t="s">
        <v>30</v>
      </c>
      <c r="C101" s="3"/>
      <c r="D101" s="3"/>
      <c r="E101" s="3"/>
      <c r="F101" s="3"/>
      <c r="G101" s="3"/>
    </row>
    <row r="102" spans="1:7" x14ac:dyDescent="0.25">
      <c r="A102" s="11" t="s">
        <v>38</v>
      </c>
      <c r="B102" s="21" t="s">
        <v>39</v>
      </c>
      <c r="C102" s="13">
        <f>C103+C109</f>
        <v>75620.75</v>
      </c>
      <c r="D102" s="13"/>
      <c r="E102" s="13"/>
      <c r="F102" s="13"/>
      <c r="G102" s="13"/>
    </row>
    <row r="103" spans="1:7" x14ac:dyDescent="0.25">
      <c r="A103" s="2">
        <v>3</v>
      </c>
      <c r="B103" s="1" t="s">
        <v>43</v>
      </c>
      <c r="C103" s="3">
        <f>C104+C106+C105+C107+C108</f>
        <v>75620.75</v>
      </c>
      <c r="D103" s="3"/>
      <c r="E103" s="3"/>
      <c r="F103" s="3"/>
      <c r="G103" s="3"/>
    </row>
    <row r="104" spans="1:7" x14ac:dyDescent="0.25">
      <c r="A104" s="7" t="s">
        <v>9</v>
      </c>
      <c r="B104" s="1" t="s">
        <v>27</v>
      </c>
      <c r="C104" s="3"/>
      <c r="D104" s="3"/>
      <c r="E104" s="3"/>
      <c r="F104" s="3"/>
      <c r="G104" s="3"/>
    </row>
    <row r="105" spans="1:7" x14ac:dyDescent="0.25">
      <c r="A105" s="7" t="s">
        <v>16</v>
      </c>
      <c r="B105" s="1" t="s">
        <v>26</v>
      </c>
      <c r="C105" s="3"/>
      <c r="D105" s="3"/>
      <c r="E105" s="3"/>
      <c r="F105" s="3"/>
      <c r="G105" s="3"/>
    </row>
    <row r="106" spans="1:7" x14ac:dyDescent="0.25">
      <c r="A106" s="7" t="s">
        <v>24</v>
      </c>
      <c r="B106" s="1" t="s">
        <v>34</v>
      </c>
      <c r="C106" s="3">
        <v>75620.75</v>
      </c>
      <c r="D106" s="3"/>
      <c r="E106" s="3"/>
      <c r="F106" s="3"/>
      <c r="G106" s="3"/>
    </row>
    <row r="107" spans="1:7" x14ac:dyDescent="0.25">
      <c r="A107" s="7" t="s">
        <v>23</v>
      </c>
      <c r="B107" s="1" t="s">
        <v>32</v>
      </c>
      <c r="C107" s="3"/>
      <c r="D107" s="3"/>
      <c r="E107" s="3"/>
      <c r="F107" s="3"/>
      <c r="G107" s="3"/>
    </row>
    <row r="108" spans="1:7" x14ac:dyDescent="0.25">
      <c r="A108" s="7" t="s">
        <v>21</v>
      </c>
      <c r="B108" s="1" t="s">
        <v>33</v>
      </c>
      <c r="C108" s="3"/>
      <c r="D108" s="3"/>
      <c r="E108" s="3"/>
      <c r="F108" s="3"/>
      <c r="G108" s="3"/>
    </row>
    <row r="109" spans="1:7" x14ac:dyDescent="0.25">
      <c r="A109" s="2">
        <v>4</v>
      </c>
      <c r="B109" s="1" t="s">
        <v>45</v>
      </c>
      <c r="C109" s="3">
        <f>C110</f>
        <v>0</v>
      </c>
      <c r="D109" s="3"/>
      <c r="E109" s="3"/>
      <c r="F109" s="3"/>
      <c r="G109" s="3"/>
    </row>
    <row r="110" spans="1:7" x14ac:dyDescent="0.25">
      <c r="A110" s="15" t="s">
        <v>20</v>
      </c>
      <c r="B110" s="16" t="s">
        <v>30</v>
      </c>
      <c r="C110" s="17"/>
      <c r="D110" s="17"/>
      <c r="E110" s="17"/>
      <c r="F110" s="17"/>
      <c r="G110" s="17"/>
    </row>
    <row r="111" spans="1:7" x14ac:dyDescent="0.25">
      <c r="A111" s="19" t="s">
        <v>50</v>
      </c>
      <c r="B111" s="20" t="s">
        <v>54</v>
      </c>
      <c r="C111" s="26">
        <f>C112+C118</f>
        <v>2220.6799999999998</v>
      </c>
      <c r="D111" s="26">
        <f t="shared" ref="D111:G111" si="36">D112+D118</f>
        <v>18788050</v>
      </c>
      <c r="E111" s="26">
        <f t="shared" si="36"/>
        <v>438220</v>
      </c>
      <c r="F111" s="26">
        <f t="shared" si="36"/>
        <v>0</v>
      </c>
      <c r="G111" s="26">
        <f t="shared" si="36"/>
        <v>0</v>
      </c>
    </row>
    <row r="112" spans="1:7" x14ac:dyDescent="0.25">
      <c r="A112" s="28">
        <v>581</v>
      </c>
      <c r="B112" s="28" t="s">
        <v>11</v>
      </c>
      <c r="C112" s="26">
        <f>C113</f>
        <v>2220.6799999999998</v>
      </c>
      <c r="D112" s="26">
        <f>D113+D116</f>
        <v>60193</v>
      </c>
      <c r="E112" s="26">
        <f t="shared" ref="E112:G112" si="37">E113</f>
        <v>173637</v>
      </c>
      <c r="F112" s="26">
        <f t="shared" si="37"/>
        <v>0</v>
      </c>
      <c r="G112" s="26">
        <f t="shared" si="37"/>
        <v>0</v>
      </c>
    </row>
    <row r="113" spans="1:7" x14ac:dyDescent="0.25">
      <c r="A113" s="24">
        <v>3</v>
      </c>
      <c r="B113" s="24" t="s">
        <v>43</v>
      </c>
      <c r="C113" s="22">
        <f>C114+C115</f>
        <v>2220.6799999999998</v>
      </c>
      <c r="D113" s="22">
        <f t="shared" ref="D113:G113" si="38">D114+D115</f>
        <v>42570</v>
      </c>
      <c r="E113" s="22">
        <f t="shared" si="38"/>
        <v>173637</v>
      </c>
      <c r="F113" s="22">
        <f t="shared" si="38"/>
        <v>0</v>
      </c>
      <c r="G113" s="22">
        <f t="shared" si="38"/>
        <v>0</v>
      </c>
    </row>
    <row r="114" spans="1:7" x14ac:dyDescent="0.25">
      <c r="A114" s="24">
        <v>32</v>
      </c>
      <c r="B114" s="23" t="s">
        <v>26</v>
      </c>
      <c r="C114" s="22">
        <v>1707.09</v>
      </c>
      <c r="D114" s="18">
        <v>42570</v>
      </c>
      <c r="E114" s="18">
        <v>173637</v>
      </c>
      <c r="F114" s="18">
        <v>0</v>
      </c>
      <c r="G114" s="18">
        <v>0</v>
      </c>
    </row>
    <row r="115" spans="1:7" x14ac:dyDescent="0.25">
      <c r="A115" s="24">
        <v>35</v>
      </c>
      <c r="B115" s="24" t="s">
        <v>34</v>
      </c>
      <c r="C115" s="22">
        <v>513.59</v>
      </c>
      <c r="D115" s="18"/>
      <c r="E115" s="18"/>
      <c r="F115" s="18"/>
      <c r="G115" s="18"/>
    </row>
    <row r="116" spans="1:7" x14ac:dyDescent="0.25">
      <c r="A116" s="24">
        <v>4</v>
      </c>
      <c r="B116" s="24" t="s">
        <v>45</v>
      </c>
      <c r="C116" s="22"/>
      <c r="D116" s="18">
        <f>D117</f>
        <v>17623</v>
      </c>
      <c r="E116" s="18"/>
      <c r="F116" s="18"/>
      <c r="G116" s="18"/>
    </row>
    <row r="117" spans="1:7" x14ac:dyDescent="0.25">
      <c r="A117" s="24">
        <v>42</v>
      </c>
      <c r="B117" s="24" t="s">
        <v>30</v>
      </c>
      <c r="C117" s="22"/>
      <c r="D117" s="18">
        <v>17623</v>
      </c>
      <c r="E117" s="18"/>
      <c r="F117" s="18"/>
      <c r="G117" s="18"/>
    </row>
    <row r="118" spans="1:7" x14ac:dyDescent="0.25">
      <c r="A118" s="32" t="s">
        <v>53</v>
      </c>
      <c r="B118" s="28" t="s">
        <v>55</v>
      </c>
      <c r="C118" s="26"/>
      <c r="D118" s="27">
        <f>D119</f>
        <v>18727857</v>
      </c>
      <c r="E118" s="27">
        <f t="shared" ref="E118:G118" si="39">E119</f>
        <v>264583</v>
      </c>
      <c r="F118" s="27">
        <f t="shared" si="39"/>
        <v>0</v>
      </c>
      <c r="G118" s="27">
        <f t="shared" si="39"/>
        <v>0</v>
      </c>
    </row>
    <row r="119" spans="1:7" x14ac:dyDescent="0.25">
      <c r="A119" s="24">
        <v>4</v>
      </c>
      <c r="B119" s="18" t="s">
        <v>45</v>
      </c>
      <c r="C119" s="18"/>
      <c r="D119" s="18">
        <f>D120</f>
        <v>18727857</v>
      </c>
      <c r="E119" s="18">
        <f t="shared" ref="E119:G119" si="40">E120</f>
        <v>264583</v>
      </c>
      <c r="F119" s="18">
        <f t="shared" si="40"/>
        <v>0</v>
      </c>
      <c r="G119" s="18">
        <f t="shared" si="40"/>
        <v>0</v>
      </c>
    </row>
    <row r="120" spans="1:7" x14ac:dyDescent="0.25">
      <c r="A120" s="24">
        <v>42</v>
      </c>
      <c r="B120" s="18" t="s">
        <v>30</v>
      </c>
      <c r="C120" s="18"/>
      <c r="D120" s="18">
        <v>18727857</v>
      </c>
      <c r="E120" s="18">
        <v>264583</v>
      </c>
      <c r="F120" s="18">
        <v>0</v>
      </c>
      <c r="G120" s="18">
        <v>0</v>
      </c>
    </row>
    <row r="123" spans="1:7" x14ac:dyDescent="0.25">
      <c r="A123" s="6" t="s">
        <v>64</v>
      </c>
      <c r="F123" s="6" t="s">
        <v>60</v>
      </c>
    </row>
    <row r="125" spans="1:7" x14ac:dyDescent="0.25">
      <c r="A125" s="6" t="s">
        <v>62</v>
      </c>
      <c r="F125" s="6" t="s">
        <v>61</v>
      </c>
    </row>
    <row r="126" spans="1:7" x14ac:dyDescent="0.25">
      <c r="A126" s="33" t="s">
        <v>63</v>
      </c>
    </row>
  </sheetData>
  <mergeCells count="1">
    <mergeCell ref="A1:G1"/>
  </mergeCells>
  <hyperlinks>
    <hyperlink ref="A126" r:id="rId1" xr:uid="{2ECB4AA6-CDA5-4A42-8CA5-676A1E71A353}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9D37-09F3-406A-9AB7-8FD143BE2AA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PREDLOŽAK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Racunovodstvo</cp:lastModifiedBy>
  <cp:lastPrinted>2025-12-17T11:31:34Z</cp:lastPrinted>
  <dcterms:created xsi:type="dcterms:W3CDTF">2022-10-31T10:11:38Z</dcterms:created>
  <dcterms:modified xsi:type="dcterms:W3CDTF">2025-12-22T10:25:31Z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